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1" i="1" l="1"/>
  <c r="C17" i="1"/>
  <c r="C15" i="1"/>
  <c r="C14" i="1"/>
  <c r="C12" i="1"/>
  <c r="C11" i="1"/>
  <c r="C9" i="1"/>
  <c r="C8" i="1"/>
  <c r="C6" i="1"/>
  <c r="C4" i="1"/>
  <c r="C3" i="1"/>
  <c r="C1" i="1"/>
</calcChain>
</file>

<file path=xl/sharedStrings.xml><?xml version="1.0" encoding="utf-8"?>
<sst xmlns="http://schemas.openxmlformats.org/spreadsheetml/2006/main" count="31" uniqueCount="31">
  <si>
    <t>Q1.</t>
  </si>
  <si>
    <r>
      <t>A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</si>
  <si>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t>Q2.</t>
  </si>
  <si>
    <t xml:space="preserve"> =PMT(0.06125/12,15*12,100000)</t>
  </si>
  <si>
    <r>
      <t>P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</si>
  <si>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</si>
  <si>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t xml:space="preserve"> =PV(0.06125/12,14*12,C1)</t>
  </si>
  <si>
    <t xml:space="preserve"> =FV(0.06125/12,14*12,C1)</t>
  </si>
  <si>
    <t>Q3.</t>
  </si>
  <si>
    <r>
      <t>A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</si>
  <si>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</si>
  <si>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</si>
  <si>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t xml:space="preserve"> =PMT(0.0475/12,15*12,99200)</t>
  </si>
  <si>
    <t xml:space="preserve"> =PV(0.0475/12,15*12,C6)</t>
  </si>
  <si>
    <t xml:space="preserve"> =FV(0.0475/12,15*12,C6)</t>
  </si>
  <si>
    <t>Q4.</t>
  </si>
  <si>
    <t>Q5.</t>
  </si>
  <si>
    <r>
      <t>P</t>
    </r>
    <r>
      <rPr>
        <vertAlign val="subscript"/>
        <sz val="11"/>
        <color theme="1"/>
        <rFont val="Calibri"/>
        <family val="2"/>
        <scheme val="minor"/>
      </rPr>
      <t>A-2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</si>
  <si>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A-2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</si>
  <si>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B-2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</si>
  <si>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B-2</t>
    </r>
    <r>
      <rPr>
        <sz val="11"/>
        <color theme="1"/>
        <rFont val="Calibri"/>
        <family val="2"/>
        <scheme val="minor"/>
      </rPr>
      <t xml:space="preserve"> =</t>
    </r>
  </si>
  <si>
    <t xml:space="preserve"> =PV(0.06125/12,12*12,C1)</t>
  </si>
  <si>
    <t xml:space="preserve"> =FV(0.06125/12,12*12,C1)</t>
  </si>
  <si>
    <t xml:space="preserve"> =PV(0.0475/12,13*12,C6)</t>
  </si>
  <si>
    <t xml:space="preserve"> =FV(0.0475/12,13*12,C6)</t>
  </si>
  <si>
    <t>Q6.</t>
  </si>
  <si>
    <t>F =</t>
  </si>
  <si>
    <t xml:space="preserve"> =FV(0.03/12,24,79)</t>
  </si>
  <si>
    <t>Q7.</t>
  </si>
  <si>
    <t>Compare F from Q6 to the closing cost OR to the difference in P for each option 2 years from now.</t>
  </si>
  <si>
    <r>
      <t>P</t>
    </r>
    <r>
      <rPr>
        <vertAlign val="subscript"/>
        <sz val="11"/>
        <color theme="1"/>
        <rFont val="Calibri"/>
        <family val="2"/>
        <scheme val="minor"/>
      </rPr>
      <t>B-2</t>
    </r>
    <r>
      <rPr>
        <sz val="11"/>
        <color theme="1"/>
        <rFont val="Calibri"/>
        <family val="2"/>
        <scheme val="minor"/>
      </rPr>
      <t xml:space="preserve"> - P</t>
    </r>
    <r>
      <rPr>
        <vertAlign val="subscript"/>
        <sz val="11"/>
        <color theme="1"/>
        <rFont val="Calibri"/>
        <family val="2"/>
        <scheme val="minor"/>
      </rPr>
      <t xml:space="preserve">A-2 </t>
    </r>
    <r>
      <rPr>
        <sz val="11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</si>
</sst>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22" sqref="C22"/>
    </sheetView>
  </sheetViews>
  <sheetFormatPr defaultRowHeight="15" x14ac:dyDescent="0.25"/>
  <cols>
    <col min="3" max="3" width="11.85546875" bestFit="1" customWidth="1"/>
  </cols>
  <sheetData>
    <row r="1" spans="1:4" ht="18" x14ac:dyDescent="0.35">
      <c r="A1" t="s">
        <v>0</v>
      </c>
      <c r="B1" t="s">
        <v>1</v>
      </c>
      <c r="C1" s="1">
        <f>PMT(0.06125/12,15*12,100000)</f>
        <v>-850.6249868162995</v>
      </c>
      <c r="D1" s="1" t="s">
        <v>3</v>
      </c>
    </row>
    <row r="3" spans="1:4" ht="18" x14ac:dyDescent="0.35">
      <c r="A3" t="s">
        <v>2</v>
      </c>
      <c r="B3" t="s">
        <v>4</v>
      </c>
      <c r="C3" s="1">
        <f>PV(0.06125/12,14*12,C1)</f>
        <v>95800.919980443781</v>
      </c>
      <c r="D3" s="1" t="s">
        <v>6</v>
      </c>
    </row>
    <row r="4" spans="1:4" ht="18" x14ac:dyDescent="0.35">
      <c r="B4" t="s">
        <v>5</v>
      </c>
      <c r="C4" s="1">
        <f>FV(0.06125/12,14*12,C1)</f>
        <v>225335.70104042752</v>
      </c>
      <c r="D4" s="1" t="s">
        <v>7</v>
      </c>
    </row>
    <row r="6" spans="1:4" ht="18" x14ac:dyDescent="0.35">
      <c r="A6" t="s">
        <v>8</v>
      </c>
      <c r="B6" t="s">
        <v>9</v>
      </c>
      <c r="C6" s="1">
        <f>PMT(0.0475/12,15*12,99200)</f>
        <v>-771.60926236862826</v>
      </c>
      <c r="D6" s="1" t="s">
        <v>12</v>
      </c>
    </row>
    <row r="8" spans="1:4" ht="18" x14ac:dyDescent="0.35">
      <c r="A8" t="s">
        <v>15</v>
      </c>
      <c r="B8" t="s">
        <v>10</v>
      </c>
      <c r="C8" s="1">
        <f>PV(0.0475/12,15*12,C6)</f>
        <v>99199.999999998137</v>
      </c>
      <c r="D8" s="1" t="s">
        <v>13</v>
      </c>
    </row>
    <row r="9" spans="1:4" ht="18" x14ac:dyDescent="0.35">
      <c r="B9" t="s">
        <v>11</v>
      </c>
      <c r="C9" s="1">
        <f>FV(0.0475/12,15*12,C6)</f>
        <v>201992.70204811337</v>
      </c>
      <c r="D9" s="1" t="s">
        <v>14</v>
      </c>
    </row>
    <row r="11" spans="1:4" ht="18" x14ac:dyDescent="0.35">
      <c r="A11" t="s">
        <v>16</v>
      </c>
      <c r="B11" t="s">
        <v>17</v>
      </c>
      <c r="C11" s="1">
        <f>PV(0.06125/12,12*12,C1)</f>
        <v>86592.480011910156</v>
      </c>
      <c r="D11" s="1" t="s">
        <v>21</v>
      </c>
    </row>
    <row r="12" spans="1:4" ht="18" x14ac:dyDescent="0.35">
      <c r="B12" t="s">
        <v>18</v>
      </c>
      <c r="C12" s="1">
        <f>FV(0.06125/12,12*12,C1)</f>
        <v>180249.77955878191</v>
      </c>
      <c r="D12" s="1" t="s">
        <v>22</v>
      </c>
    </row>
    <row r="14" spans="1:4" ht="18" x14ac:dyDescent="0.35">
      <c r="B14" t="s">
        <v>19</v>
      </c>
      <c r="C14" s="1">
        <f>PV(0.0475/12,13*12,C6)</f>
        <v>89679.111828958077</v>
      </c>
      <c r="D14" s="1" t="s">
        <v>23</v>
      </c>
    </row>
    <row r="15" spans="1:4" ht="18" x14ac:dyDescent="0.35">
      <c r="B15" t="s">
        <v>20</v>
      </c>
      <c r="C15" s="1">
        <f>FV(0.0475/12,13*12,C6)</f>
        <v>166088.19709320756</v>
      </c>
      <c r="D15" s="1" t="s">
        <v>24</v>
      </c>
    </row>
    <row r="17" spans="1:4" x14ac:dyDescent="0.25">
      <c r="A17" t="s">
        <v>25</v>
      </c>
      <c r="B17" t="s">
        <v>26</v>
      </c>
      <c r="C17" s="1">
        <f>FV(0.03/12,24,79)</f>
        <v>-1951.5225986784953</v>
      </c>
      <c r="D17" s="1" t="s">
        <v>27</v>
      </c>
    </row>
    <row r="19" spans="1:4" x14ac:dyDescent="0.25">
      <c r="A19" t="s">
        <v>28</v>
      </c>
      <c r="B19" t="s">
        <v>29</v>
      </c>
    </row>
    <row r="21" spans="1:4" ht="18" x14ac:dyDescent="0.35">
      <c r="B21" t="s">
        <v>30</v>
      </c>
      <c r="C21" s="1">
        <f>C14-C11</f>
        <v>3086.6318170479208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 Lab. Account</dc:creator>
  <cp:lastModifiedBy>Engineering Lab. Account</cp:lastModifiedBy>
  <dcterms:created xsi:type="dcterms:W3CDTF">2014-02-06T15:08:46Z</dcterms:created>
  <dcterms:modified xsi:type="dcterms:W3CDTF">2014-02-06T15:41:12Z</dcterms:modified>
</cp:coreProperties>
</file>