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5" i="1" l="1"/>
  <c r="C53" i="1"/>
  <c r="C52" i="1"/>
  <c r="C48" i="1"/>
  <c r="C49" i="1"/>
  <c r="C50" i="1"/>
  <c r="C47" i="1"/>
  <c r="B30" i="1"/>
  <c r="B27" i="1"/>
  <c r="C25" i="1"/>
  <c r="C24" i="1"/>
  <c r="C20" i="1"/>
  <c r="E18" i="1"/>
  <c r="C18" i="1"/>
  <c r="C17" i="1"/>
  <c r="F15" i="1"/>
  <c r="F14" i="1"/>
  <c r="F12" i="1"/>
  <c r="C14" i="1"/>
  <c r="C13" i="1"/>
  <c r="F4" i="1"/>
  <c r="F5" i="1"/>
  <c r="F6" i="1"/>
  <c r="F7" i="1"/>
  <c r="F8" i="1"/>
  <c r="F9" i="1"/>
  <c r="F3" i="1"/>
  <c r="G9" i="1" s="1"/>
  <c r="D2" i="1"/>
</calcChain>
</file>

<file path=xl/sharedStrings.xml><?xml version="1.0" encoding="utf-8"?>
<sst xmlns="http://schemas.openxmlformats.org/spreadsheetml/2006/main" count="49" uniqueCount="38">
  <si>
    <t>year</t>
  </si>
  <si>
    <t>cf</t>
  </si>
  <si>
    <t>P =</t>
  </si>
  <si>
    <t>Ex 1.</t>
  </si>
  <si>
    <t>ALTERNATIVE (NOT recommended)</t>
  </si>
  <si>
    <t xml:space="preserve"> =NPV(0.08,C3:C9)</t>
  </si>
  <si>
    <t xml:space="preserve"> =PV(0.08,B3,,C3)</t>
  </si>
  <si>
    <t xml:space="preserve"> =SUM(F3:F9)</t>
  </si>
  <si>
    <t>Ex 2.   a)</t>
  </si>
  <si>
    <t>i=</t>
  </si>
  <si>
    <t>n =</t>
  </si>
  <si>
    <t>A =</t>
  </si>
  <si>
    <t xml:space="preserve"> =PMT(C13,C14,C12)</t>
  </si>
  <si>
    <t>F =</t>
  </si>
  <si>
    <t xml:space="preserve"> =FV(C13,C14,F12)</t>
  </si>
  <si>
    <t xml:space="preserve"> =FV(C13,C14,,C12)</t>
  </si>
  <si>
    <t>or</t>
  </si>
  <si>
    <t>b)</t>
  </si>
  <si>
    <t>months =</t>
  </si>
  <si>
    <t>years</t>
  </si>
  <si>
    <t xml:space="preserve"> =NPER(C13,C17,C12)</t>
  </si>
  <si>
    <t xml:space="preserve"> =FV(C13,C18,C17)</t>
  </si>
  <si>
    <t>c)</t>
  </si>
  <si>
    <t xml:space="preserve">n = </t>
  </si>
  <si>
    <t>extra =</t>
  </si>
  <si>
    <t>Ex 3.</t>
  </si>
  <si>
    <t xml:space="preserve"> =-FV(0.08,9,D2)</t>
  </si>
  <si>
    <t xml:space="preserve">Ex 4. </t>
  </si>
  <si>
    <t xml:space="preserve"> =-PMT(0.08,7,D2)</t>
  </si>
  <si>
    <t>Ex 5.</t>
  </si>
  <si>
    <t xml:space="preserve"> =FV(0.06,B50,,6000)</t>
  </si>
  <si>
    <t xml:space="preserve"> =NPV(0.06,C47:C50)</t>
  </si>
  <si>
    <t>Net present value of college costs</t>
  </si>
  <si>
    <t>Future value of all college costs</t>
  </si>
  <si>
    <t xml:space="preserve"> =PMT(0.06,16,-5000,C53)</t>
  </si>
  <si>
    <t xml:space="preserve"> =FV(0.06,4,,C52)</t>
  </si>
  <si>
    <t>A</t>
  </si>
  <si>
    <t>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</si>
</sst>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44" fontId="0" fillId="0" borderId="0" xfId="1" applyFont="1"/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38" zoomScale="120" zoomScaleNormal="120" workbookViewId="0">
      <selection activeCell="D40" sqref="D40"/>
    </sheetView>
  </sheetViews>
  <sheetFormatPr defaultRowHeight="15" x14ac:dyDescent="0.25"/>
  <cols>
    <col min="2" max="2" width="10.28515625" bestFit="1" customWidth="1"/>
    <col min="3" max="3" width="14.7109375" bestFit="1" customWidth="1"/>
    <col min="4" max="4" width="12" bestFit="1" customWidth="1"/>
    <col min="6" max="6" width="16.28515625" customWidth="1"/>
    <col min="7" max="7" width="13" bestFit="1" customWidth="1"/>
  </cols>
  <sheetData>
    <row r="1" spans="1:8" x14ac:dyDescent="0.25">
      <c r="A1" t="s">
        <v>3</v>
      </c>
      <c r="B1" t="s">
        <v>0</v>
      </c>
      <c r="C1" t="s">
        <v>1</v>
      </c>
      <c r="F1" t="s">
        <v>4</v>
      </c>
    </row>
    <row r="2" spans="1:8" x14ac:dyDescent="0.25">
      <c r="B2">
        <v>0</v>
      </c>
      <c r="C2" t="s">
        <v>2</v>
      </c>
      <c r="D2" s="1">
        <f>NPV(0.08,C3:C9)</f>
        <v>623.70035214287952</v>
      </c>
    </row>
    <row r="3" spans="1:8" x14ac:dyDescent="0.25">
      <c r="B3">
        <v>1</v>
      </c>
      <c r="C3" s="2">
        <v>200</v>
      </c>
      <c r="D3" s="1" t="s">
        <v>5</v>
      </c>
      <c r="F3" s="1">
        <f>PV(0.08,B3,,C3)</f>
        <v>-185.18518518518516</v>
      </c>
      <c r="G3" s="1" t="s">
        <v>6</v>
      </c>
    </row>
    <row r="4" spans="1:8" x14ac:dyDescent="0.25">
      <c r="B4">
        <v>2</v>
      </c>
      <c r="C4" s="2">
        <v>200</v>
      </c>
      <c r="F4" s="1">
        <f t="shared" ref="F4:F9" si="0">PV(0.08,B4,,C4)</f>
        <v>-171.46776406035664</v>
      </c>
    </row>
    <row r="5" spans="1:8" x14ac:dyDescent="0.25">
      <c r="B5">
        <v>3</v>
      </c>
      <c r="C5" s="2">
        <v>-500</v>
      </c>
      <c r="F5" s="1">
        <f t="shared" si="0"/>
        <v>396.9161205100848</v>
      </c>
    </row>
    <row r="6" spans="1:8" x14ac:dyDescent="0.25">
      <c r="B6">
        <v>4</v>
      </c>
      <c r="C6" s="2">
        <v>150</v>
      </c>
      <c r="F6" s="1">
        <f t="shared" si="0"/>
        <v>-110.25447791946799</v>
      </c>
    </row>
    <row r="7" spans="1:8" x14ac:dyDescent="0.25">
      <c r="B7">
        <v>5</v>
      </c>
      <c r="C7" s="2">
        <v>150</v>
      </c>
      <c r="F7" s="1">
        <f t="shared" si="0"/>
        <v>-102.08747955506296</v>
      </c>
    </row>
    <row r="8" spans="1:8" x14ac:dyDescent="0.25">
      <c r="B8">
        <v>6</v>
      </c>
      <c r="C8" s="2">
        <v>300</v>
      </c>
      <c r="F8" s="1">
        <f t="shared" si="0"/>
        <v>-189.05088806493137</v>
      </c>
    </row>
    <row r="9" spans="1:8" x14ac:dyDescent="0.25">
      <c r="B9">
        <v>7</v>
      </c>
      <c r="C9" s="2">
        <v>450</v>
      </c>
      <c r="F9" s="1">
        <f t="shared" si="0"/>
        <v>-262.57067786796023</v>
      </c>
      <c r="G9" s="1">
        <f>SUM(F3:F9)</f>
        <v>-623.70035214287952</v>
      </c>
      <c r="H9" s="1" t="s">
        <v>7</v>
      </c>
    </row>
    <row r="12" spans="1:8" x14ac:dyDescent="0.25">
      <c r="A12" t="s">
        <v>8</v>
      </c>
      <c r="B12" t="s">
        <v>2</v>
      </c>
      <c r="C12" s="2">
        <v>110000</v>
      </c>
      <c r="E12" t="s">
        <v>11</v>
      </c>
      <c r="F12" s="1">
        <f>PMT(C13,C14,C12)</f>
        <v>-650.69153949078668</v>
      </c>
    </row>
    <row r="13" spans="1:8" x14ac:dyDescent="0.25">
      <c r="B13" t="s">
        <v>9</v>
      </c>
      <c r="C13">
        <f>0.05875/12</f>
        <v>4.8958333333333328E-3</v>
      </c>
      <c r="F13" s="1" t="s">
        <v>12</v>
      </c>
    </row>
    <row r="14" spans="1:8" x14ac:dyDescent="0.25">
      <c r="B14" t="s">
        <v>10</v>
      </c>
      <c r="C14">
        <f>12*30</f>
        <v>360</v>
      </c>
      <c r="E14" t="s">
        <v>13</v>
      </c>
      <c r="F14" s="1">
        <f>FV(C13,C14,F12)</f>
        <v>638218.0161384301</v>
      </c>
      <c r="G14" s="1" t="s">
        <v>14</v>
      </c>
    </row>
    <row r="15" spans="1:8" x14ac:dyDescent="0.25">
      <c r="E15" t="s">
        <v>16</v>
      </c>
      <c r="F15" s="1">
        <f>FV(C13,C14,,C12)</f>
        <v>-638218.01613842917</v>
      </c>
      <c r="G15" s="1" t="s">
        <v>15</v>
      </c>
    </row>
    <row r="17" spans="1:6" x14ac:dyDescent="0.25">
      <c r="A17" t="s">
        <v>17</v>
      </c>
      <c r="B17" t="s">
        <v>11</v>
      </c>
      <c r="C17" s="1">
        <f>F12-100</f>
        <v>-750.69153949078668</v>
      </c>
    </row>
    <row r="18" spans="1:6" x14ac:dyDescent="0.25">
      <c r="B18" t="s">
        <v>10</v>
      </c>
      <c r="C18" s="3">
        <f>NPER(C13,C17,C12)</f>
        <v>258.74916378293892</v>
      </c>
      <c r="D18" t="s">
        <v>18</v>
      </c>
      <c r="E18">
        <f>C18/12</f>
        <v>21.56243031524491</v>
      </c>
      <c r="F18" t="s">
        <v>19</v>
      </c>
    </row>
    <row r="19" spans="1:6" x14ac:dyDescent="0.25">
      <c r="C19" s="3" t="s">
        <v>20</v>
      </c>
    </row>
    <row r="20" spans="1:6" x14ac:dyDescent="0.25">
      <c r="B20" t="s">
        <v>13</v>
      </c>
      <c r="C20" s="1">
        <f>FV(C13,C18,C17)</f>
        <v>389234.59271854057</v>
      </c>
    </row>
    <row r="21" spans="1:6" x14ac:dyDescent="0.25">
      <c r="C21" s="1" t="s">
        <v>21</v>
      </c>
    </row>
    <row r="23" spans="1:6" x14ac:dyDescent="0.25">
      <c r="A23" t="s">
        <v>22</v>
      </c>
      <c r="B23" t="s">
        <v>23</v>
      </c>
      <c r="C23">
        <v>240</v>
      </c>
    </row>
    <row r="24" spans="1:6" x14ac:dyDescent="0.25">
      <c r="B24" t="s">
        <v>11</v>
      </c>
      <c r="C24" s="1">
        <f>PMT(C13,C23,C12)</f>
        <v>-780.16232036017141</v>
      </c>
    </row>
    <row r="25" spans="1:6" x14ac:dyDescent="0.25">
      <c r="B25" t="s">
        <v>24</v>
      </c>
      <c r="C25" s="1">
        <f>C24-F12</f>
        <v>-129.47078086938473</v>
      </c>
    </row>
    <row r="27" spans="1:6" x14ac:dyDescent="0.25">
      <c r="A27" t="s">
        <v>25</v>
      </c>
      <c r="B27" s="1">
        <f>-FV(0.08,9,,D2)</f>
        <v>1246.7798898602805</v>
      </c>
    </row>
    <row r="28" spans="1:6" x14ac:dyDescent="0.25">
      <c r="B28" s="1" t="s">
        <v>26</v>
      </c>
    </row>
    <row r="30" spans="1:6" x14ac:dyDescent="0.25">
      <c r="A30" t="s">
        <v>27</v>
      </c>
      <c r="B30" s="1">
        <f>-PMT(0.08,7,D2)</f>
        <v>119.79562440782819</v>
      </c>
    </row>
    <row r="31" spans="1:6" x14ac:dyDescent="0.25">
      <c r="B31" s="1" t="s">
        <v>28</v>
      </c>
    </row>
    <row r="33" spans="1:3" x14ac:dyDescent="0.25">
      <c r="A33" t="s">
        <v>29</v>
      </c>
      <c r="B33" t="s">
        <v>0</v>
      </c>
      <c r="C33" t="s">
        <v>1</v>
      </c>
    </row>
    <row r="34" spans="1:3" x14ac:dyDescent="0.25">
      <c r="B34">
        <v>0</v>
      </c>
      <c r="C34">
        <v>5000</v>
      </c>
    </row>
    <row r="35" spans="1:3" x14ac:dyDescent="0.25">
      <c r="B35">
        <v>1</v>
      </c>
      <c r="C35" t="s">
        <v>36</v>
      </c>
    </row>
    <row r="36" spans="1:3" x14ac:dyDescent="0.25">
      <c r="B36">
        <v>2</v>
      </c>
      <c r="C36" t="s">
        <v>36</v>
      </c>
    </row>
    <row r="37" spans="1:3" x14ac:dyDescent="0.25">
      <c r="B37">
        <v>3</v>
      </c>
      <c r="C37" t="s">
        <v>36</v>
      </c>
    </row>
    <row r="38" spans="1:3" x14ac:dyDescent="0.25">
      <c r="B38">
        <v>4</v>
      </c>
      <c r="C38" t="s">
        <v>36</v>
      </c>
    </row>
    <row r="39" spans="1:3" x14ac:dyDescent="0.25">
      <c r="B39">
        <v>5</v>
      </c>
      <c r="C39" t="s">
        <v>37</v>
      </c>
    </row>
    <row r="40" spans="1:3" x14ac:dyDescent="0.25">
      <c r="B40">
        <v>6</v>
      </c>
    </row>
    <row r="41" spans="1:3" x14ac:dyDescent="0.25">
      <c r="B41">
        <v>7</v>
      </c>
    </row>
    <row r="42" spans="1:3" x14ac:dyDescent="0.25">
      <c r="B42">
        <v>8</v>
      </c>
    </row>
    <row r="43" spans="1:3" x14ac:dyDescent="0.25">
      <c r="B43">
        <v>9</v>
      </c>
    </row>
    <row r="44" spans="1:3" x14ac:dyDescent="0.25">
      <c r="B44">
        <v>10</v>
      </c>
    </row>
    <row r="45" spans="1:3" x14ac:dyDescent="0.25">
      <c r="B45">
        <v>11</v>
      </c>
    </row>
    <row r="46" spans="1:3" x14ac:dyDescent="0.25">
      <c r="B46">
        <v>12</v>
      </c>
    </row>
    <row r="47" spans="1:3" x14ac:dyDescent="0.25">
      <c r="B47">
        <v>13</v>
      </c>
      <c r="C47" s="1">
        <f>FV(0.06,B47,,6000)</f>
        <v>-12797.569560874112</v>
      </c>
    </row>
    <row r="48" spans="1:3" x14ac:dyDescent="0.25">
      <c r="B48">
        <v>14</v>
      </c>
      <c r="C48" s="1">
        <f t="shared" ref="C48:C51" si="1">FV(0.06,B48,,6000)</f>
        <v>-13565.423734526557</v>
      </c>
    </row>
    <row r="49" spans="2:6" x14ac:dyDescent="0.25">
      <c r="B49">
        <v>15</v>
      </c>
      <c r="C49" s="1">
        <f t="shared" si="1"/>
        <v>-14379.349158598154</v>
      </c>
    </row>
    <row r="50" spans="2:6" x14ac:dyDescent="0.25">
      <c r="B50">
        <v>16</v>
      </c>
      <c r="C50" s="1">
        <f t="shared" si="1"/>
        <v>-15242.11010811404</v>
      </c>
    </row>
    <row r="51" spans="2:6" x14ac:dyDescent="0.25">
      <c r="C51" s="1" t="s">
        <v>30</v>
      </c>
    </row>
    <row r="52" spans="2:6" x14ac:dyDescent="0.25">
      <c r="C52" s="1">
        <f>NPV(0.06,C47:C50)</f>
        <v>-48292.71532405325</v>
      </c>
      <c r="D52" s="1" t="s">
        <v>31</v>
      </c>
      <c r="F52" t="s">
        <v>32</v>
      </c>
    </row>
    <row r="53" spans="2:6" x14ac:dyDescent="0.25">
      <c r="C53" s="1">
        <f>FV(0.06,4,,C52)</f>
        <v>60968.440432456176</v>
      </c>
      <c r="D53" s="1" t="s">
        <v>35</v>
      </c>
      <c r="F53" t="s">
        <v>33</v>
      </c>
    </row>
    <row r="55" spans="2:6" x14ac:dyDescent="0.25">
      <c r="B55" t="s">
        <v>11</v>
      </c>
      <c r="C55" s="1">
        <f>PMT(0.06,16,-5000,C53)</f>
        <v>-1880.0907281979812</v>
      </c>
      <c r="D55" s="1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Moody</dc:creator>
  <cp:lastModifiedBy>Laura Moody</cp:lastModifiedBy>
  <dcterms:created xsi:type="dcterms:W3CDTF">2014-01-28T14:39:13Z</dcterms:created>
  <dcterms:modified xsi:type="dcterms:W3CDTF">2014-01-28T15:33:19Z</dcterms:modified>
</cp:coreProperties>
</file>